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List1" sheetId="1" r:id="rId1"/>
    <sheet name="List2" sheetId="2" r:id="rId2"/>
  </sheets>
  <calcPr calcId="125725"/>
</workbook>
</file>

<file path=xl/calcChain.xml><?xml version="1.0" encoding="utf-8"?>
<calcChain xmlns="http://schemas.openxmlformats.org/spreadsheetml/2006/main">
  <c r="E14" i="1"/>
  <c r="E20"/>
  <c r="E18"/>
  <c r="E47"/>
  <c r="E46"/>
  <c r="D35"/>
  <c r="D55" s="1"/>
  <c r="D11"/>
  <c r="D5"/>
  <c r="E52"/>
  <c r="E51"/>
  <c r="E50"/>
  <c r="E49"/>
  <c r="E48"/>
  <c r="E45"/>
  <c r="E44"/>
  <c r="E43"/>
  <c r="E42"/>
  <c r="E41"/>
  <c r="E40"/>
  <c r="E39"/>
  <c r="E38"/>
  <c r="E37"/>
  <c r="E22"/>
  <c r="E28"/>
  <c r="E12"/>
  <c r="E9"/>
  <c r="E7"/>
  <c r="E6"/>
  <c r="C35"/>
  <c r="C55" s="1"/>
  <c r="C11"/>
  <c r="C5"/>
  <c r="D32" l="1"/>
  <c r="D58" s="1"/>
  <c r="E11"/>
  <c r="E55"/>
  <c r="C32"/>
  <c r="C58" s="1"/>
  <c r="E5"/>
  <c r="E35"/>
  <c r="E32" l="1"/>
</calcChain>
</file>

<file path=xl/sharedStrings.xml><?xml version="1.0" encoding="utf-8"?>
<sst xmlns="http://schemas.openxmlformats.org/spreadsheetml/2006/main" count="53" uniqueCount="48">
  <si>
    <t>z toho</t>
  </si>
  <si>
    <t>daňové příjmy</t>
  </si>
  <si>
    <t>nedaňové příjmy</t>
  </si>
  <si>
    <t>neinvestiční přijaté transfery</t>
  </si>
  <si>
    <t>kapitálové příjmy</t>
  </si>
  <si>
    <t>FINANCOVÁNÍ (+)</t>
  </si>
  <si>
    <t>zapojení finančních prostředků ze  základního</t>
  </si>
  <si>
    <t xml:space="preserve"> </t>
  </si>
  <si>
    <t>21-Vnitřní obchod</t>
  </si>
  <si>
    <t>22-Doprava</t>
  </si>
  <si>
    <t>23-Vodní hospodářství</t>
  </si>
  <si>
    <t>31,32-Vzdělání</t>
  </si>
  <si>
    <t>33-Kultura</t>
  </si>
  <si>
    <t>34-Tělovýchova</t>
  </si>
  <si>
    <t>36-Bydlení, komunální služby</t>
  </si>
  <si>
    <t>37-Ochrana životního prostředí</t>
  </si>
  <si>
    <t>10-Zemědělství a lesní hospodářství</t>
  </si>
  <si>
    <t>43-Sociální péče a pomoc</t>
  </si>
  <si>
    <t>52-Civilní připravenost na krizové stavy</t>
  </si>
  <si>
    <t>53-Bezpečnost a veřejný pořádek</t>
  </si>
  <si>
    <t>61-Územní samospráva</t>
  </si>
  <si>
    <t>z toho oddíl</t>
  </si>
  <si>
    <t>*****</t>
  </si>
  <si>
    <t>zapojení finančních prostředků fondů</t>
  </si>
  <si>
    <r>
      <t xml:space="preserve">ZDROJE CELKEM </t>
    </r>
    <r>
      <rPr>
        <sz val="12"/>
        <color theme="1"/>
        <rFont val="Calibri"/>
        <family val="2"/>
        <charset val="238"/>
        <scheme val="minor"/>
      </rPr>
      <t>(v tis. Kč)</t>
    </r>
  </si>
  <si>
    <r>
      <t>VÝDAJE CELKEM</t>
    </r>
    <r>
      <rPr>
        <b/>
        <sz val="12"/>
        <color theme="1"/>
        <rFont val="Calibri"/>
        <family val="2"/>
        <charset val="238"/>
        <scheme val="minor"/>
      </rPr>
      <t xml:space="preserve"> </t>
    </r>
    <r>
      <rPr>
        <sz val="12"/>
        <color theme="1"/>
        <rFont val="Calibri"/>
        <family val="2"/>
        <charset val="238"/>
        <scheme val="minor"/>
      </rPr>
      <t>(v tis. Kč)</t>
    </r>
  </si>
  <si>
    <r>
      <t>SALDO ZDROJŮ A VÝDAJŮ</t>
    </r>
    <r>
      <rPr>
        <b/>
        <sz val="12"/>
        <color theme="1"/>
        <rFont val="Calibri"/>
        <family val="2"/>
        <charset val="238"/>
        <scheme val="minor"/>
      </rPr>
      <t xml:space="preserve"> </t>
    </r>
    <r>
      <rPr>
        <sz val="12"/>
        <color theme="1"/>
        <rFont val="Calibri"/>
        <family val="2"/>
        <charset val="238"/>
        <scheme val="minor"/>
      </rPr>
      <t>(v tis. Kč)</t>
    </r>
  </si>
  <si>
    <t>odvody finančních prostředků do fondů</t>
  </si>
  <si>
    <t>39-Ostatní činnosti pro obyvatelstvo</t>
  </si>
  <si>
    <r>
      <t xml:space="preserve">VÝDAJE </t>
    </r>
    <r>
      <rPr>
        <sz val="11"/>
        <color theme="1"/>
        <rFont val="Calibri"/>
        <family val="2"/>
        <charset val="238"/>
        <scheme val="minor"/>
      </rPr>
      <t xml:space="preserve">(v tis. Kč) </t>
    </r>
  </si>
  <si>
    <r>
      <t>PŘÍJMY CELKEM</t>
    </r>
    <r>
      <rPr>
        <sz val="14"/>
        <color theme="1"/>
        <rFont val="Calibri"/>
        <family val="2"/>
        <charset val="238"/>
        <scheme val="minor"/>
      </rPr>
      <t xml:space="preserve"> </t>
    </r>
    <r>
      <rPr>
        <sz val="12"/>
        <color theme="1"/>
        <rFont val="Calibri"/>
        <family val="2"/>
        <charset val="238"/>
        <scheme val="minor"/>
      </rPr>
      <t xml:space="preserve"> (v tis. Kč)</t>
    </r>
  </si>
  <si>
    <t>63,64-Ostatní finanční operace</t>
  </si>
  <si>
    <t xml:space="preserve">zapojení finančních prostředků </t>
  </si>
  <si>
    <t xml:space="preserve">(prodej podílových listů KB)                                     </t>
  </si>
  <si>
    <t>55-Požární ochrana</t>
  </si>
  <si>
    <t xml:space="preserve">přijetí investičního úvěru                          </t>
  </si>
  <si>
    <r>
      <t xml:space="preserve">SOUHRNNÉ ÚDAJE NÁVRHU ROZPOČTU 2018 </t>
    </r>
    <r>
      <rPr>
        <b/>
        <sz val="12"/>
        <color theme="1"/>
        <rFont val="Calibri"/>
        <family val="2"/>
        <charset val="238"/>
        <scheme val="minor"/>
      </rPr>
      <t xml:space="preserve"> (v tis. Kč)</t>
    </r>
  </si>
  <si>
    <t>Rozpočet schválený 2017</t>
  </si>
  <si>
    <t>Návrh  rozpočtu 2018</t>
  </si>
  <si>
    <t>Index 2018/2017</t>
  </si>
  <si>
    <t>splátky úvěrů</t>
  </si>
  <si>
    <t>(FBI a FIPO)</t>
  </si>
  <si>
    <t>přebytek zdrojů ZBÚ ve vodním hospodářství</t>
  </si>
  <si>
    <t>(FBI, FRB, FIPO, SF)</t>
  </si>
  <si>
    <t>běžného účtu z minulého roku (bytové hospodářství)</t>
  </si>
  <si>
    <t>Rozpočet města Humpolec na rok 2018 je zpracován v souladu se zákonem č. 250/2000 Sb., ve znění pozdějších předpisů, o rozpočtových pravidlech, po schválení v orgánech města bude základním finančním nástrojem hospodaření v roce 2018. Připomínky k návrhu rozpočtu mohou občané města uplatnit buď písemně ve lhůtě stanovené při jeho zveřejnění nebo ústně na zasedání Zastupitelstva města Humpolec dne 21. 2. 2018, na kterém bude návrh rozpočtu projednáván.</t>
  </si>
  <si>
    <t>běžného účtu z minulého roku (město)</t>
  </si>
  <si>
    <t>běžného účtu z minulého roku (vodní hospodářství)</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</si>
</sst>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color theme="1"/>
      <name val="Calibri"/>
      <family val="2"/>
      <charset val="238"/>
      <scheme val="minor"/>
    </font>
    <font>
      <sz val="16"/>
      <color theme="1"/>
      <name val="Calibri"/>
      <family val="2"/>
      <charset val="238"/>
      <scheme val="minor"/>
    </font>
    <font>
      <sz val="12"/>
      <color theme="1"/>
      <name val="Calibri"/>
      <family val="2"/>
      <charset val="238"/>
      <scheme val="minor"/>
    </font>
    <font>
      <sz val="10"/>
      <color theme="1"/>
      <name val="Calibri"/>
      <family val="2"/>
      <charset val="238"/>
      <scheme val="minor"/>
    </font>
    <font>
      <b/>
      <sz val="12"/>
      <color theme="1"/>
      <name val="Calibri"/>
      <family val="2"/>
      <charset val="238"/>
      <scheme val="minor"/>
    </font>
    <font>
      <b/>
      <sz val="18"/>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6">
    <xf numFmtId="0" fontId="0" fillId="0" borderId="0" xfId="0"/>
    <xf numFmtId="0" fontId="0" fillId="0" borderId="1" xfId="0" applyBorder="1"/>
    <xf numFmtId="0" fontId="0" fillId="0" borderId="2" xfId="0" applyBorder="1"/>
    <xf numFmtId="0" fontId="0" fillId="0" borderId="3" xfId="0" applyBorder="1"/>
    <xf numFmtId="164" fontId="1" fillId="0" borderId="1" xfId="0" applyNumberFormat="1" applyFont="1" applyBorder="1"/>
    <xf numFmtId="164" fontId="0" fillId="0" borderId="0" xfId="0" applyNumberFormat="1"/>
    <xf numFmtId="164" fontId="0" fillId="0" borderId="1" xfId="0" applyNumberFormat="1" applyBorder="1"/>
    <xf numFmtId="0" fontId="5" fillId="0" borderId="0" xfId="0" applyFont="1"/>
    <xf numFmtId="9" fontId="0" fillId="0" borderId="0" xfId="0" applyNumberFormat="1"/>
    <xf numFmtId="164" fontId="0" fillId="0" borderId="3" xfId="0" applyNumberFormat="1" applyBorder="1"/>
    <xf numFmtId="9" fontId="0" fillId="0" borderId="1" xfId="0" applyNumberFormat="1" applyFont="1" applyBorder="1"/>
    <xf numFmtId="0" fontId="0" fillId="0" borderId="8" xfId="0" applyBorder="1"/>
    <xf numFmtId="0" fontId="0" fillId="0" borderId="9" xfId="0" applyBorder="1"/>
    <xf numFmtId="0" fontId="0" fillId="0" borderId="11" xfId="0" applyBorder="1"/>
    <xf numFmtId="164" fontId="1" fillId="0" borderId="11" xfId="0" applyNumberFormat="1" applyFont="1" applyBorder="1"/>
    <xf numFmtId="9" fontId="0" fillId="0" borderId="11" xfId="0" applyNumberFormat="1" applyFont="1" applyBorder="1"/>
    <xf numFmtId="0" fontId="0" fillId="0" borderId="13" xfId="0" applyBorder="1"/>
    <xf numFmtId="164" fontId="0" fillId="0" borderId="13" xfId="0" applyNumberFormat="1" applyBorder="1"/>
    <xf numFmtId="0" fontId="0" fillId="0" borderId="7" xfId="0" applyBorder="1"/>
    <xf numFmtId="164" fontId="1" fillId="0" borderId="7" xfId="0" applyNumberFormat="1" applyFont="1" applyBorder="1"/>
    <xf numFmtId="9" fontId="0" fillId="0" borderId="7" xfId="0" applyNumberFormat="1" applyFont="1" applyBorder="1"/>
    <xf numFmtId="0" fontId="0" fillId="0" borderId="16" xfId="0" applyBorder="1"/>
    <xf numFmtId="164" fontId="0" fillId="0" borderId="16" xfId="0" applyNumberFormat="1" applyBorder="1"/>
    <xf numFmtId="164" fontId="0" fillId="0" borderId="8" xfId="0" applyNumberFormat="1" applyBorder="1"/>
    <xf numFmtId="9" fontId="0" fillId="0" borderId="8" xfId="0" applyNumberFormat="1" applyBorder="1"/>
    <xf numFmtId="0" fontId="0" fillId="0" borderId="0" xfId="0" applyBorder="1" applyAlignment="1">
      <alignment horizontal="left"/>
    </xf>
    <xf numFmtId="0" fontId="0" fillId="0" borderId="0" xfId="0" applyBorder="1"/>
    <xf numFmtId="164" fontId="1" fillId="0" borderId="0" xfId="0" applyNumberFormat="1" applyFont="1" applyBorder="1" applyAlignment="1">
      <alignment horizontal="right" vertical="center"/>
    </xf>
    <xf numFmtId="10" fontId="0" fillId="0" borderId="0" xfId="0" applyNumberFormat="1" applyBorder="1" applyAlignment="1">
      <alignment horizontal="right" vertical="center"/>
    </xf>
    <xf numFmtId="164" fontId="4" fillId="2" borderId="20" xfId="0" applyNumberFormat="1" applyFont="1" applyFill="1" applyBorder="1"/>
    <xf numFmtId="164" fontId="4" fillId="3" borderId="20" xfId="0" applyNumberFormat="1" applyFont="1" applyFill="1" applyBorder="1"/>
    <xf numFmtId="0" fontId="5" fillId="3" borderId="20" xfId="0" applyFont="1" applyFill="1" applyBorder="1" applyAlignment="1">
      <alignment horizontal="right"/>
    </xf>
    <xf numFmtId="164" fontId="4" fillId="4" borderId="13" xfId="0" applyNumberFormat="1" applyFont="1" applyFill="1" applyBorder="1"/>
    <xf numFmtId="164" fontId="2" fillId="2" borderId="10" xfId="0" applyNumberFormat="1" applyFont="1" applyFill="1" applyBorder="1"/>
    <xf numFmtId="165" fontId="2" fillId="2" borderId="10" xfId="0" applyNumberFormat="1" applyFont="1" applyFill="1" applyBorder="1"/>
    <xf numFmtId="165" fontId="4" fillId="4" borderId="20" xfId="0" applyNumberFormat="1" applyFont="1" applyFill="1" applyBorder="1"/>
    <xf numFmtId="9" fontId="0" fillId="0" borderId="18" xfId="0" applyNumberFormat="1" applyFont="1" applyBorder="1"/>
    <xf numFmtId="0" fontId="10" fillId="0" borderId="0" xfId="0" applyFont="1" applyBorder="1" applyAlignment="1">
      <alignment horizontal="left"/>
    </xf>
    <xf numFmtId="0" fontId="10" fillId="0" borderId="8" xfId="0" applyFont="1" applyBorder="1"/>
    <xf numFmtId="9" fontId="0" fillId="0" borderId="12" xfId="0" applyNumberFormat="1" applyBorder="1" applyAlignment="1">
      <alignment horizontal="right" vertical="center"/>
    </xf>
    <xf numFmtId="9" fontId="0" fillId="0" borderId="6" xfId="0" applyNumberFormat="1" applyBorder="1" applyAlignment="1">
      <alignment horizontal="right" vertical="center"/>
    </xf>
    <xf numFmtId="0" fontId="2" fillId="0" borderId="12" xfId="0" applyFont="1" applyBorder="1" applyAlignment="1">
      <alignment wrapText="1"/>
    </xf>
    <xf numFmtId="0" fontId="0" fillId="0" borderId="19" xfId="0" applyBorder="1"/>
    <xf numFmtId="164" fontId="4" fillId="4" borderId="20" xfId="0" applyNumberFormat="1" applyFont="1" applyFill="1" applyBorder="1"/>
    <xf numFmtId="9" fontId="0" fillId="0" borderId="5" xfId="0" applyNumberFormat="1" applyBorder="1" applyAlignment="1">
      <alignment horizontal="right" vertical="center"/>
    </xf>
    <xf numFmtId="9" fontId="0" fillId="0" borderId="12" xfId="0" applyNumberFormat="1" applyBorder="1" applyAlignment="1">
      <alignment horizontal="right" vertical="center"/>
    </xf>
    <xf numFmtId="0" fontId="0" fillId="0" borderId="15" xfId="0" applyBorder="1" applyAlignment="1">
      <alignment horizontal="left"/>
    </xf>
    <xf numFmtId="0" fontId="0" fillId="0" borderId="8" xfId="0" applyBorder="1" applyAlignment="1">
      <alignment horizontal="left"/>
    </xf>
    <xf numFmtId="164" fontId="1" fillId="0" borderId="18" xfId="0" applyNumberFormat="1" applyFont="1" applyBorder="1" applyAlignment="1">
      <alignment horizontal="right" vertical="center"/>
    </xf>
    <xf numFmtId="164" fontId="1" fillId="0" borderId="12" xfId="0" applyNumberFormat="1" applyFont="1" applyBorder="1" applyAlignment="1">
      <alignment horizontal="right" vertical="center"/>
    </xf>
    <xf numFmtId="9" fontId="0" fillId="0" borderId="18" xfId="0" applyNumberFormat="1" applyBorder="1" applyAlignment="1">
      <alignment horizontal="right" vertical="center"/>
    </xf>
    <xf numFmtId="0" fontId="0" fillId="0" borderId="4" xfId="0" applyBorder="1" applyAlignment="1">
      <alignment horizontal="left"/>
    </xf>
    <xf numFmtId="0" fontId="0" fillId="0" borderId="14" xfId="0" applyBorder="1" applyAlignment="1">
      <alignment horizontal="left"/>
    </xf>
    <xf numFmtId="0" fontId="4" fillId="4" borderId="23" xfId="0" applyFont="1" applyFill="1" applyBorder="1" applyAlignment="1">
      <alignment horizontal="left"/>
    </xf>
    <xf numFmtId="0" fontId="4" fillId="4" borderId="24" xfId="0" applyFont="1" applyFill="1" applyBorder="1" applyAlignment="1">
      <alignment horizontal="left"/>
    </xf>
    <xf numFmtId="164" fontId="2" fillId="4" borderId="18" xfId="0" applyNumberFormat="1" applyFont="1" applyFill="1" applyBorder="1" applyAlignment="1">
      <alignment horizontal="right" vertical="center"/>
    </xf>
    <xf numFmtId="164" fontId="2" fillId="4" borderId="12" xfId="0" applyNumberFormat="1" applyFont="1" applyFill="1" applyBorder="1" applyAlignment="1">
      <alignment horizontal="right"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8" xfId="0" applyFont="1" applyBorder="1" applyAlignment="1">
      <alignment horizontal="left" vertical="top" wrapText="1"/>
    </xf>
    <xf numFmtId="0" fontId="2" fillId="0" borderId="31" xfId="0" applyFont="1" applyBorder="1" applyAlignment="1">
      <alignment horizontal="left" vertical="top"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9" fontId="0" fillId="0" borderId="6" xfId="0" applyNumberFormat="1" applyBorder="1" applyAlignment="1">
      <alignment horizontal="right" vertical="center"/>
    </xf>
    <xf numFmtId="164" fontId="1" fillId="0" borderId="6" xfId="0" applyNumberFormat="1" applyFont="1" applyBorder="1" applyAlignment="1">
      <alignment horizontal="right" vertical="center"/>
    </xf>
    <xf numFmtId="0" fontId="4" fillId="3" borderId="23" xfId="0" applyFont="1" applyFill="1" applyBorder="1" applyAlignment="1">
      <alignment horizontal="left"/>
    </xf>
    <xf numFmtId="0" fontId="4" fillId="3" borderId="24" xfId="0" applyFont="1" applyFill="1" applyBorder="1" applyAlignment="1">
      <alignment horizontal="left"/>
    </xf>
    <xf numFmtId="0" fontId="4" fillId="2" borderId="23" xfId="0" applyFont="1" applyFill="1" applyBorder="1" applyAlignment="1">
      <alignment horizontal="left"/>
    </xf>
    <xf numFmtId="0" fontId="4" fillId="2" borderId="24"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7" fillId="0" borderId="13" xfId="0" applyFont="1" applyBorder="1" applyAlignment="1">
      <alignment horizontal="center"/>
    </xf>
    <xf numFmtId="0" fontId="9" fillId="3" borderId="21" xfId="0" applyFont="1" applyFill="1" applyBorder="1" applyAlignment="1">
      <alignment horizontal="center"/>
    </xf>
    <xf numFmtId="0" fontId="9" fillId="3" borderId="13" xfId="0" applyFont="1" applyFill="1" applyBorder="1" applyAlignment="1">
      <alignment horizontal="center"/>
    </xf>
    <xf numFmtId="0" fontId="9" fillId="3" borderId="22" xfId="0" applyFont="1" applyFill="1" applyBorder="1" applyAlignment="1">
      <alignment horizontal="center"/>
    </xf>
    <xf numFmtId="165" fontId="2" fillId="4" borderId="18" xfId="0" applyNumberFormat="1" applyFont="1" applyFill="1" applyBorder="1" applyAlignment="1">
      <alignment horizontal="right" vertical="center"/>
    </xf>
    <xf numFmtId="165" fontId="2" fillId="4" borderId="12" xfId="0" applyNumberFormat="1" applyFont="1" applyFill="1" applyBorder="1" applyAlignment="1">
      <alignment horizontal="right" vertical="center"/>
    </xf>
    <xf numFmtId="0" fontId="0" fillId="0" borderId="6" xfId="0" applyBorder="1" applyAlignment="1">
      <alignment horizontal="center" vertical="center"/>
    </xf>
    <xf numFmtId="0" fontId="0" fillId="0" borderId="12" xfId="0" applyBorder="1" applyAlignment="1">
      <alignment horizontal="center" vertical="center"/>
    </xf>
    <xf numFmtId="0" fontId="2" fillId="2" borderId="10" xfId="0" applyFont="1" applyFill="1" applyBorder="1" applyAlignment="1">
      <alignment horizontal="left"/>
    </xf>
    <xf numFmtId="0" fontId="2" fillId="2" borderId="19" xfId="0" applyFont="1" applyFill="1" applyBorder="1" applyAlignment="1">
      <alignment horizontal="left"/>
    </xf>
    <xf numFmtId="0" fontId="2" fillId="2" borderId="13" xfId="0" applyFont="1" applyFill="1" applyBorder="1" applyAlignment="1">
      <alignment horizontal="left"/>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9" xfId="0" applyFont="1" applyFill="1" applyBorder="1" applyAlignment="1">
      <alignment horizontal="left" vertical="top"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69"/>
  <sheetViews>
    <sheetView tabSelected="1" topLeftCell="A34" zoomScaleNormal="100" workbookViewId="0">
      <selection activeCell="A11" sqref="A11:B11"/>
    </sheetView>
  </sheetViews>
  <sheetFormatPr defaultRowHeight="15"/>
  <cols>
    <col min="1" max="1" width="10.7109375" customWidth="1"/>
    <col min="2" max="2" width="39.42578125" customWidth="1"/>
    <col min="3" max="5" width="15.7109375" customWidth="1"/>
  </cols>
  <sheetData>
    <row r="1" spans="1:6" ht="15.75" thickBot="1"/>
    <row r="2" spans="1:6" ht="24" thickBot="1">
      <c r="A2" s="82" t="s">
        <v>36</v>
      </c>
      <c r="B2" s="83"/>
      <c r="C2" s="83"/>
      <c r="D2" s="83"/>
      <c r="E2" s="84"/>
    </row>
    <row r="3" spans="1:6" ht="15.75" thickBot="1">
      <c r="A3" s="81"/>
      <c r="B3" s="81"/>
      <c r="C3" s="81"/>
      <c r="D3" s="81"/>
      <c r="E3" s="81"/>
    </row>
    <row r="4" spans="1:6" ht="57" thickBot="1">
      <c r="A4" s="42"/>
      <c r="B4" s="12"/>
      <c r="C4" s="41" t="s">
        <v>38</v>
      </c>
      <c r="D4" s="41" t="s">
        <v>37</v>
      </c>
      <c r="E4" s="41" t="s">
        <v>39</v>
      </c>
    </row>
    <row r="5" spans="1:6" ht="19.5" thickBot="1">
      <c r="A5" s="89" t="s">
        <v>30</v>
      </c>
      <c r="B5" s="89"/>
      <c r="C5" s="33">
        <f>SUM(C6:C9)</f>
        <v>307008.90000000002</v>
      </c>
      <c r="D5" s="33">
        <f>SUM(D6:D9)</f>
        <v>262320.59999999998</v>
      </c>
      <c r="E5" s="34">
        <f>SUM(C5/D5)</f>
        <v>1.1703575700879003</v>
      </c>
    </row>
    <row r="6" spans="1:6">
      <c r="A6" s="87" t="s">
        <v>0</v>
      </c>
      <c r="B6" s="18" t="s">
        <v>1</v>
      </c>
      <c r="C6" s="19">
        <v>190065</v>
      </c>
      <c r="D6" s="19">
        <v>162402</v>
      </c>
      <c r="E6" s="20">
        <f>SUM(C6/D6)</f>
        <v>1.1703365722097019</v>
      </c>
    </row>
    <row r="7" spans="1:6">
      <c r="A7" s="87"/>
      <c r="B7" s="1" t="s">
        <v>2</v>
      </c>
      <c r="C7" s="4">
        <v>89637</v>
      </c>
      <c r="D7" s="4">
        <v>84233</v>
      </c>
      <c r="E7" s="20">
        <f>SUM(C7/D7)</f>
        <v>1.064155378533354</v>
      </c>
    </row>
    <row r="8" spans="1:6">
      <c r="A8" s="87"/>
      <c r="B8" s="1" t="s">
        <v>4</v>
      </c>
      <c r="C8" s="4">
        <v>10800</v>
      </c>
      <c r="D8" s="4">
        <v>0</v>
      </c>
      <c r="E8" s="20"/>
    </row>
    <row r="9" spans="1:6" ht="15.75" thickBot="1">
      <c r="A9" s="88"/>
      <c r="B9" s="13" t="s">
        <v>3</v>
      </c>
      <c r="C9" s="14">
        <v>16506.900000000001</v>
      </c>
      <c r="D9" s="14">
        <v>15685.6</v>
      </c>
      <c r="E9" s="15">
        <f>SUM(C9/D9)</f>
        <v>1.052360126485439</v>
      </c>
    </row>
    <row r="10" spans="1:6" ht="15.75" thickBot="1">
      <c r="A10" s="16"/>
      <c r="B10" s="16"/>
      <c r="C10" s="17"/>
      <c r="D10" s="17"/>
      <c r="E10" s="16"/>
    </row>
    <row r="11" spans="1:6" ht="19.5" thickBot="1">
      <c r="A11" s="90" t="s">
        <v>5</v>
      </c>
      <c r="B11" s="91"/>
      <c r="C11" s="33">
        <f>SUM(C12:C29)</f>
        <v>44947.100000000006</v>
      </c>
      <c r="D11" s="33">
        <f>SUM(D12:D29)</f>
        <v>69576.399999999994</v>
      </c>
      <c r="E11" s="34">
        <f>SUM(C11/D11)</f>
        <v>0.64601071627735851</v>
      </c>
    </row>
    <row r="12" spans="1:6">
      <c r="A12" s="51" t="s">
        <v>6</v>
      </c>
      <c r="B12" s="52"/>
      <c r="C12" s="48">
        <v>36252.1</v>
      </c>
      <c r="D12" s="48">
        <v>25336.400000000001</v>
      </c>
      <c r="E12" s="44">
        <f>SUM(C12/D12)</f>
        <v>1.4308307415418131</v>
      </c>
      <c r="F12" s="2"/>
    </row>
    <row r="13" spans="1:6" ht="15.75" thickBot="1">
      <c r="A13" s="46" t="s">
        <v>46</v>
      </c>
      <c r="B13" s="47"/>
      <c r="C13" s="49"/>
      <c r="D13" s="49"/>
      <c r="E13" s="45"/>
      <c r="F13" s="2"/>
    </row>
    <row r="14" spans="1:6">
      <c r="A14" s="51" t="s">
        <v>6</v>
      </c>
      <c r="B14" s="52"/>
      <c r="C14" s="48">
        <v>6000</v>
      </c>
      <c r="D14" s="48">
        <v>6000</v>
      </c>
      <c r="E14" s="44">
        <f>SUM(C14/D14)</f>
        <v>1</v>
      </c>
      <c r="F14" s="2"/>
    </row>
    <row r="15" spans="1:6" ht="15.75" thickBot="1">
      <c r="A15" s="46" t="s">
        <v>44</v>
      </c>
      <c r="B15" s="47"/>
      <c r="C15" s="49"/>
      <c r="D15" s="49"/>
      <c r="E15" s="45"/>
      <c r="F15" s="2"/>
    </row>
    <row r="16" spans="1:6">
      <c r="A16" s="51" t="s">
        <v>6</v>
      </c>
      <c r="B16" s="52"/>
      <c r="C16" s="48" t="s">
        <v>7</v>
      </c>
      <c r="D16" s="48">
        <v>7039</v>
      </c>
      <c r="E16" s="44"/>
      <c r="F16" s="2"/>
    </row>
    <row r="17" spans="1:6" ht="15.75" thickBot="1">
      <c r="A17" s="46" t="s">
        <v>47</v>
      </c>
      <c r="B17" s="47"/>
      <c r="C17" s="49"/>
      <c r="D17" s="49"/>
      <c r="E17" s="45"/>
      <c r="F17" s="2"/>
    </row>
    <row r="18" spans="1:6">
      <c r="A18" s="51" t="s">
        <v>23</v>
      </c>
      <c r="B18" s="52"/>
      <c r="C18" s="48">
        <v>21100</v>
      </c>
      <c r="D18" s="48">
        <v>3838</v>
      </c>
      <c r="E18" s="44">
        <f>SUM(C18/D18)</f>
        <v>5.4976550286607608</v>
      </c>
      <c r="F18" s="2"/>
    </row>
    <row r="19" spans="1:6" ht="15.75" thickBot="1">
      <c r="A19" s="46" t="s">
        <v>41</v>
      </c>
      <c r="B19" s="47"/>
      <c r="C19" s="49"/>
      <c r="D19" s="49"/>
      <c r="E19" s="45"/>
      <c r="F19" s="2"/>
    </row>
    <row r="20" spans="1:6">
      <c r="A20" s="51" t="s">
        <v>32</v>
      </c>
      <c r="B20" s="52"/>
      <c r="C20" s="48">
        <v>6500</v>
      </c>
      <c r="D20" s="48">
        <v>6500</v>
      </c>
      <c r="E20" s="44">
        <f>SUM(C20/D20)</f>
        <v>1</v>
      </c>
      <c r="F20" s="2"/>
    </row>
    <row r="21" spans="1:6" ht="15.75" thickBot="1">
      <c r="A21" s="46" t="s">
        <v>33</v>
      </c>
      <c r="B21" s="47"/>
      <c r="C21" s="49"/>
      <c r="D21" s="49"/>
      <c r="E21" s="45"/>
      <c r="F21" s="2"/>
    </row>
    <row r="22" spans="1:6">
      <c r="A22" s="76" t="s">
        <v>27</v>
      </c>
      <c r="B22" s="77"/>
      <c r="C22" s="48">
        <v>-12087</v>
      </c>
      <c r="D22" s="48">
        <v>-3338</v>
      </c>
      <c r="E22" s="70">
        <f>SUM(C22/D22)</f>
        <v>3.6210305572198922</v>
      </c>
      <c r="F22" s="2"/>
    </row>
    <row r="23" spans="1:6" ht="15.75" thickBot="1">
      <c r="A23" s="46" t="s">
        <v>43</v>
      </c>
      <c r="B23" s="47"/>
      <c r="C23" s="49"/>
      <c r="D23" s="49"/>
      <c r="E23" s="45"/>
      <c r="F23" s="2"/>
    </row>
    <row r="24" spans="1:6">
      <c r="A24" s="66" t="s">
        <v>42</v>
      </c>
      <c r="B24" s="67"/>
      <c r="C24" s="48">
        <v>-7814</v>
      </c>
      <c r="D24" s="48"/>
      <c r="E24" s="50"/>
      <c r="F24" s="2"/>
    </row>
    <row r="25" spans="1:6" ht="15.75" thickBot="1">
      <c r="A25" s="68"/>
      <c r="B25" s="69"/>
      <c r="C25" s="49"/>
      <c r="D25" s="49"/>
      <c r="E25" s="45"/>
      <c r="F25" s="2"/>
    </row>
    <row r="26" spans="1:6">
      <c r="A26" s="66" t="s">
        <v>35</v>
      </c>
      <c r="B26" s="67"/>
      <c r="C26" s="48"/>
      <c r="D26" s="48">
        <v>26205</v>
      </c>
      <c r="E26" s="40"/>
      <c r="F26" s="2"/>
    </row>
    <row r="27" spans="1:6" ht="15.75" thickBot="1">
      <c r="A27" s="68"/>
      <c r="B27" s="69"/>
      <c r="C27" s="49"/>
      <c r="D27" s="49"/>
      <c r="E27" s="39"/>
      <c r="F27" s="2"/>
    </row>
    <row r="28" spans="1:6">
      <c r="A28" s="66" t="s">
        <v>40</v>
      </c>
      <c r="B28" s="67"/>
      <c r="C28" s="71">
        <v>-5004</v>
      </c>
      <c r="D28" s="71">
        <v>-2004</v>
      </c>
      <c r="E28" s="70">
        <f>SUM(C28/D28)</f>
        <v>2.4970059880239521</v>
      </c>
      <c r="F28" s="2"/>
    </row>
    <row r="29" spans="1:6" ht="15.75" thickBot="1">
      <c r="A29" s="68"/>
      <c r="B29" s="69"/>
      <c r="C29" s="49"/>
      <c r="D29" s="49"/>
      <c r="E29" s="45"/>
      <c r="F29" s="2"/>
    </row>
    <row r="30" spans="1:6">
      <c r="A30" s="37"/>
      <c r="B30" s="25"/>
      <c r="C30" s="27"/>
      <c r="D30" s="27"/>
      <c r="E30" s="28"/>
      <c r="F30" s="26"/>
    </row>
    <row r="31" spans="1:6" ht="15.75" thickBot="1">
      <c r="A31" s="38" t="s">
        <v>7</v>
      </c>
      <c r="B31" s="11"/>
      <c r="C31" s="23"/>
      <c r="D31" s="23"/>
      <c r="E31" s="11"/>
    </row>
    <row r="32" spans="1:6" s="7" customFormat="1" ht="21.75" thickBot="1">
      <c r="A32" s="74" t="s">
        <v>24</v>
      </c>
      <c r="B32" s="75"/>
      <c r="C32" s="29">
        <f>SUM(C5+C11)</f>
        <v>351956</v>
      </c>
      <c r="D32" s="29">
        <f>SUM(D5+D11)</f>
        <v>331897</v>
      </c>
      <c r="E32" s="34">
        <f>SUM(C32/D32)</f>
        <v>1.0604374248637378</v>
      </c>
    </row>
    <row r="34" spans="1:6" ht="15.75" thickBot="1">
      <c r="A34" s="11"/>
      <c r="B34" s="11"/>
      <c r="C34" s="11"/>
      <c r="D34" s="11"/>
      <c r="E34" s="11"/>
    </row>
    <row r="35" spans="1:6" ht="15" customHeight="1">
      <c r="A35" s="92" t="s">
        <v>29</v>
      </c>
      <c r="B35" s="93"/>
      <c r="C35" s="55">
        <f>SUM(C37:C52)</f>
        <v>351956</v>
      </c>
      <c r="D35" s="55">
        <f>SUM(D37:D52)</f>
        <v>331897</v>
      </c>
      <c r="E35" s="85">
        <f>SUM(C35/D35)</f>
        <v>1.0604374248637378</v>
      </c>
      <c r="F35" s="2"/>
    </row>
    <row r="36" spans="1:6" ht="23.25" customHeight="1" thickBot="1">
      <c r="A36" s="94"/>
      <c r="B36" s="95"/>
      <c r="C36" s="56"/>
      <c r="D36" s="56"/>
      <c r="E36" s="86"/>
      <c r="F36" s="2"/>
    </row>
    <row r="37" spans="1:6">
      <c r="A37" s="78" t="s">
        <v>21</v>
      </c>
      <c r="B37" s="21" t="s">
        <v>16</v>
      </c>
      <c r="C37" s="22">
        <v>996</v>
      </c>
      <c r="D37" s="22">
        <v>716</v>
      </c>
      <c r="E37" s="36">
        <f>SUM(C37/D37)</f>
        <v>1.3910614525139664</v>
      </c>
      <c r="F37" s="2"/>
    </row>
    <row r="38" spans="1:6">
      <c r="A38" s="79"/>
      <c r="B38" s="1" t="s">
        <v>8</v>
      </c>
      <c r="C38" s="6">
        <v>155</v>
      </c>
      <c r="D38" s="6">
        <v>155</v>
      </c>
      <c r="E38" s="10">
        <f t="shared" ref="E38:E52" si="0">SUM(C38/D38)</f>
        <v>1</v>
      </c>
      <c r="F38" s="2"/>
    </row>
    <row r="39" spans="1:6">
      <c r="A39" s="79"/>
      <c r="B39" s="1" t="s">
        <v>9</v>
      </c>
      <c r="C39" s="6">
        <v>48385</v>
      </c>
      <c r="D39" s="6">
        <v>63870</v>
      </c>
      <c r="E39" s="10">
        <f t="shared" si="0"/>
        <v>0.75755440739001101</v>
      </c>
      <c r="F39" s="2"/>
    </row>
    <row r="40" spans="1:6">
      <c r="A40" s="79"/>
      <c r="B40" s="1" t="s">
        <v>10</v>
      </c>
      <c r="C40" s="6">
        <v>47381</v>
      </c>
      <c r="D40" s="6">
        <v>59683</v>
      </c>
      <c r="E40" s="10">
        <f t="shared" si="0"/>
        <v>0.79387765360320361</v>
      </c>
      <c r="F40" s="2"/>
    </row>
    <row r="41" spans="1:6">
      <c r="A41" s="79"/>
      <c r="B41" s="1" t="s">
        <v>11</v>
      </c>
      <c r="C41" s="6">
        <v>33585</v>
      </c>
      <c r="D41" s="6">
        <v>22663</v>
      </c>
      <c r="E41" s="10">
        <f t="shared" si="0"/>
        <v>1.4819309005868597</v>
      </c>
      <c r="F41" s="2"/>
    </row>
    <row r="42" spans="1:6">
      <c r="A42" s="79"/>
      <c r="B42" s="1" t="s">
        <v>12</v>
      </c>
      <c r="C42" s="6">
        <v>15015</v>
      </c>
      <c r="D42" s="6">
        <v>11164</v>
      </c>
      <c r="E42" s="10">
        <f t="shared" si="0"/>
        <v>1.3449480472948765</v>
      </c>
      <c r="F42" s="2"/>
    </row>
    <row r="43" spans="1:6">
      <c r="A43" s="79"/>
      <c r="B43" s="1" t="s">
        <v>13</v>
      </c>
      <c r="C43" s="6">
        <v>6438</v>
      </c>
      <c r="D43" s="6">
        <v>13621.2</v>
      </c>
      <c r="E43" s="10">
        <f t="shared" si="0"/>
        <v>0.47264558188705841</v>
      </c>
      <c r="F43" s="2"/>
    </row>
    <row r="44" spans="1:6">
      <c r="A44" s="79"/>
      <c r="B44" s="1" t="s">
        <v>14</v>
      </c>
      <c r="C44" s="6">
        <v>50163.5</v>
      </c>
      <c r="D44" s="6">
        <v>74565.5</v>
      </c>
      <c r="E44" s="10">
        <f t="shared" si="0"/>
        <v>0.67274409747135067</v>
      </c>
      <c r="F44" s="2"/>
    </row>
    <row r="45" spans="1:6">
      <c r="A45" s="79"/>
      <c r="B45" s="1" t="s">
        <v>15</v>
      </c>
      <c r="C45" s="6">
        <v>65000</v>
      </c>
      <c r="D45" s="6">
        <v>23568</v>
      </c>
      <c r="E45" s="10">
        <f t="shared" si="0"/>
        <v>2.7579769178547182</v>
      </c>
      <c r="F45" s="2"/>
    </row>
    <row r="46" spans="1:6">
      <c r="A46" s="79"/>
      <c r="B46" s="1" t="s">
        <v>28</v>
      </c>
      <c r="C46" s="6">
        <v>360</v>
      </c>
      <c r="D46" s="6">
        <v>60</v>
      </c>
      <c r="E46" s="10">
        <f t="shared" si="0"/>
        <v>6</v>
      </c>
      <c r="F46" s="2"/>
    </row>
    <row r="47" spans="1:6">
      <c r="A47" s="79"/>
      <c r="B47" s="1" t="s">
        <v>17</v>
      </c>
      <c r="C47" s="6">
        <v>15</v>
      </c>
      <c r="D47" s="6">
        <v>2702.5</v>
      </c>
      <c r="E47" s="10">
        <f t="shared" si="0"/>
        <v>5.5504162812210914E-3</v>
      </c>
      <c r="F47" s="2"/>
    </row>
    <row r="48" spans="1:6">
      <c r="A48" s="79"/>
      <c r="B48" s="1" t="s">
        <v>18</v>
      </c>
      <c r="C48" s="6">
        <v>660</v>
      </c>
      <c r="D48" s="6">
        <v>310</v>
      </c>
      <c r="E48" s="10">
        <f t="shared" si="0"/>
        <v>2.129032258064516</v>
      </c>
      <c r="F48" s="2"/>
    </row>
    <row r="49" spans="1:6">
      <c r="A49" s="79"/>
      <c r="B49" s="1" t="s">
        <v>19</v>
      </c>
      <c r="C49" s="6">
        <v>1610</v>
      </c>
      <c r="D49" s="6">
        <v>735</v>
      </c>
      <c r="E49" s="10">
        <f t="shared" si="0"/>
        <v>2.1904761904761907</v>
      </c>
      <c r="F49" s="2"/>
    </row>
    <row r="50" spans="1:6">
      <c r="A50" s="79"/>
      <c r="B50" s="1" t="s">
        <v>34</v>
      </c>
      <c r="C50" s="6">
        <v>1313.5</v>
      </c>
      <c r="D50" s="6">
        <v>1836.7</v>
      </c>
      <c r="E50" s="10">
        <f t="shared" si="0"/>
        <v>0.71514128600206894</v>
      </c>
      <c r="F50" s="2"/>
    </row>
    <row r="51" spans="1:6">
      <c r="A51" s="79"/>
      <c r="B51" s="1" t="s">
        <v>20</v>
      </c>
      <c r="C51" s="6">
        <v>53954</v>
      </c>
      <c r="D51" s="6">
        <v>43129.5</v>
      </c>
      <c r="E51" s="10">
        <f t="shared" si="0"/>
        <v>1.2509767096766715</v>
      </c>
      <c r="F51" s="2"/>
    </row>
    <row r="52" spans="1:6">
      <c r="A52" s="80"/>
      <c r="B52" s="3" t="s">
        <v>31</v>
      </c>
      <c r="C52" s="9">
        <v>26925</v>
      </c>
      <c r="D52" s="9">
        <v>13117.6</v>
      </c>
      <c r="E52" s="20">
        <f t="shared" si="0"/>
        <v>2.0525858388729645</v>
      </c>
      <c r="F52" s="2"/>
    </row>
    <row r="53" spans="1:6">
      <c r="B53" t="s">
        <v>7</v>
      </c>
      <c r="C53" s="5"/>
      <c r="D53" s="5"/>
      <c r="E53" s="8"/>
    </row>
    <row r="54" spans="1:6" ht="15.75" thickBot="1">
      <c r="A54" s="11"/>
      <c r="B54" s="11" t="s">
        <v>7</v>
      </c>
      <c r="C54" s="23"/>
      <c r="D54" s="23"/>
      <c r="E54" s="24"/>
    </row>
    <row r="55" spans="1:6" s="7" customFormat="1" ht="21.75" thickBot="1">
      <c r="A55" s="53" t="s">
        <v>25</v>
      </c>
      <c r="B55" s="54"/>
      <c r="C55" s="32">
        <f>SUM(C35)</f>
        <v>351956</v>
      </c>
      <c r="D55" s="43">
        <f>SUM(D35)</f>
        <v>331897</v>
      </c>
      <c r="E55" s="35">
        <f>SUM(C55/D55)</f>
        <v>1.0604374248637378</v>
      </c>
    </row>
    <row r="56" spans="1:6" ht="15.75" customHeight="1">
      <c r="C56" s="5"/>
      <c r="D56" s="5"/>
      <c r="E56" s="8"/>
    </row>
    <row r="57" spans="1:6" ht="15.75" thickBot="1">
      <c r="A57" s="11"/>
      <c r="B57" s="11"/>
      <c r="C57" s="11"/>
      <c r="D57" s="11"/>
      <c r="E57" s="24"/>
    </row>
    <row r="58" spans="1:6" s="7" customFormat="1" ht="21.75" thickBot="1">
      <c r="A58" s="72" t="s">
        <v>26</v>
      </c>
      <c r="B58" s="73"/>
      <c r="C58" s="30">
        <f>SUM(C32-C55)</f>
        <v>0</v>
      </c>
      <c r="D58" s="30">
        <f>SUM(D32-D55)</f>
        <v>0</v>
      </c>
      <c r="E58" s="31" t="s">
        <v>22</v>
      </c>
    </row>
    <row r="59" spans="1:6">
      <c r="D59" s="5"/>
      <c r="E59" s="8"/>
    </row>
    <row r="60" spans="1:6">
      <c r="D60" s="5"/>
      <c r="E60" s="8"/>
    </row>
    <row r="61" spans="1:6" ht="11.25" customHeight="1" thickBot="1">
      <c r="D61" s="5"/>
      <c r="E61" s="8"/>
    </row>
    <row r="62" spans="1:6" ht="15.75" customHeight="1">
      <c r="A62" s="57" t="s">
        <v>45</v>
      </c>
      <c r="B62" s="58"/>
      <c r="C62" s="58"/>
      <c r="D62" s="58"/>
      <c r="E62" s="59"/>
    </row>
    <row r="63" spans="1:6" ht="15.75" customHeight="1">
      <c r="A63" s="60"/>
      <c r="B63" s="61"/>
      <c r="C63" s="61"/>
      <c r="D63" s="61"/>
      <c r="E63" s="62"/>
    </row>
    <row r="64" spans="1:6" ht="90" customHeight="1" thickBot="1">
      <c r="A64" s="63"/>
      <c r="B64" s="64"/>
      <c r="C64" s="64"/>
      <c r="D64" s="64"/>
      <c r="E64" s="65"/>
    </row>
    <row r="65" spans="4:5">
      <c r="D65" s="5"/>
      <c r="E65" s="8"/>
    </row>
    <row r="66" spans="4:5">
      <c r="D66" s="5"/>
      <c r="E66" s="8"/>
    </row>
    <row r="67" spans="4:5">
      <c r="D67" s="5"/>
      <c r="E67" s="8"/>
    </row>
    <row r="68" spans="4:5">
      <c r="D68" s="5"/>
      <c r="E68" s="8"/>
    </row>
    <row r="69" spans="4:5">
      <c r="E69" s="8"/>
    </row>
  </sheetData>
  <mergeCells count="55">
    <mergeCell ref="A37:A52"/>
    <mergeCell ref="A3:E3"/>
    <mergeCell ref="A2:E2"/>
    <mergeCell ref="E35:E36"/>
    <mergeCell ref="A6:A9"/>
    <mergeCell ref="A5:B5"/>
    <mergeCell ref="A11:B11"/>
    <mergeCell ref="A18:B18"/>
    <mergeCell ref="D18:D19"/>
    <mergeCell ref="E18:E19"/>
    <mergeCell ref="A19:B19"/>
    <mergeCell ref="A13:B13"/>
    <mergeCell ref="E12:E13"/>
    <mergeCell ref="D12:D13"/>
    <mergeCell ref="A12:B12"/>
    <mergeCell ref="A35:B36"/>
    <mergeCell ref="D35:D36"/>
    <mergeCell ref="A22:B22"/>
    <mergeCell ref="C12:C13"/>
    <mergeCell ref="C18:C19"/>
    <mergeCell ref="C22:C23"/>
    <mergeCell ref="C28:C29"/>
    <mergeCell ref="D22:D23"/>
    <mergeCell ref="A24:B25"/>
    <mergeCell ref="C24:C25"/>
    <mergeCell ref="C20:C21"/>
    <mergeCell ref="D20:D21"/>
    <mergeCell ref="A14:B14"/>
    <mergeCell ref="C14:C15"/>
    <mergeCell ref="D14:D15"/>
    <mergeCell ref="A55:B55"/>
    <mergeCell ref="D26:D27"/>
    <mergeCell ref="C35:C36"/>
    <mergeCell ref="A62:E64"/>
    <mergeCell ref="A20:B20"/>
    <mergeCell ref="A21:B21"/>
    <mergeCell ref="E20:E21"/>
    <mergeCell ref="A28:B29"/>
    <mergeCell ref="A26:B27"/>
    <mergeCell ref="C26:C27"/>
    <mergeCell ref="E22:E23"/>
    <mergeCell ref="A23:B23"/>
    <mergeCell ref="D28:D29"/>
    <mergeCell ref="E28:E29"/>
    <mergeCell ref="A58:B58"/>
    <mergeCell ref="A32:B32"/>
    <mergeCell ref="E14:E15"/>
    <mergeCell ref="A15:B15"/>
    <mergeCell ref="D24:D25"/>
    <mergeCell ref="E24:E25"/>
    <mergeCell ref="A16:B16"/>
    <mergeCell ref="C16:C17"/>
    <mergeCell ref="D16:D17"/>
    <mergeCell ref="E16:E17"/>
    <mergeCell ref="A17:B17"/>
  </mergeCells>
  <pageMargins left="0.47244094488188981" right="0.23622047244094491" top="0.19685039370078741" bottom="0.23622047244094491" header="0.15748031496062992"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1048576"/>
    </sheetView>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vesela</dc:creator>
  <cp:lastModifiedBy>Bc. Monika Krupková</cp:lastModifiedBy>
  <cp:lastPrinted>2018-01-25T11:55:24Z</cp:lastPrinted>
  <dcterms:created xsi:type="dcterms:W3CDTF">2011-11-10T06:45:24Z</dcterms:created>
  <dcterms:modified xsi:type="dcterms:W3CDTF">2018-02-01T06:55:31Z</dcterms:modified>
</cp:coreProperties>
</file>